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<sst xmlns="http://schemas.openxmlformats.org/spreadsheetml/2006/main" count="83" uniqueCount="45">
  <si>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</si>
  <si>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</si>
  <si>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</si>
  <si>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</si>
  <si>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</si>
  <si>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</si>
  <si>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</si>
  <si>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</si>
  <si>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</si>
  <si>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</si>
  <si>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</si>
  <si>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</si>
  <si>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</si>
  <si>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</si>
  <si>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</si>
  <si>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</si>
  <si>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</si>
  <si>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</si>
  <si>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</si>
  <si>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</si>
  <si>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</si>
  <si>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</si>
  <si>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</si>
  <si>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</si>
  <si>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</si>
  <si>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</si>
  <si>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</si>
  <si>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</si>
  <si>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 xml:space="preserve">                                                                                                         CONFORM OUG 114/2018- LEGEA 153/2018</t>
  </si>
  <si>
    <t xml:space="preserve">          SITUATIA  VALORILOR DECONTATE  PENTRU ANUL 2019  CU UNITATILE SANITARE </t>
  </si>
  <si>
    <t xml:space="preserve">          SITUATIA  VALORILOR DECONTATE   PENTRU ANUL 2019  CU UNITATILE SANITARE </t>
  </si>
  <si>
    <t>151/2018</t>
  </si>
  <si>
    <t>149/2018</t>
  </si>
  <si>
    <t>160/2018</t>
  </si>
  <si>
    <t>175/2018</t>
  </si>
  <si>
    <t>161/2018</t>
  </si>
  <si>
    <t>167/2018</t>
  </si>
  <si>
    <t>184/2018</t>
  </si>
  <si>
    <t xml:space="preserve">          SITUATIA  VALORILOR DECONTATE   PENTRU ANUL 2019 CU UNITATILE SANITARE </t>
  </si>
  <si>
    <t>TOTAL VALOARE DECONTATA  2019 DIN CARE:</t>
  </si>
  <si>
    <t>151.2/2018</t>
  </si>
  <si>
    <t>149.2/2018</t>
  </si>
  <si>
    <t>160.2/2018</t>
  </si>
  <si>
    <t>175.2/2018</t>
  </si>
  <si>
    <t>161.2/2018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</si>
</sst>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="80" zoomScaleNormal="80" workbookViewId="0" topLeftCell="A37">
      <selection activeCell="P52" sqref="P52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21.00390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6.2812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29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2" t="s">
        <v>9</v>
      </c>
    </row>
    <row r="7" spans="1:16" ht="78.75" customHeight="1" thickBot="1">
      <c r="A7" s="4" t="s">
        <v>3</v>
      </c>
      <c r="B7" s="46" t="s">
        <v>4</v>
      </c>
      <c r="C7" s="47" t="s">
        <v>7</v>
      </c>
      <c r="D7" s="48" t="s">
        <v>39</v>
      </c>
      <c r="E7" s="49" t="s">
        <v>11</v>
      </c>
      <c r="F7" s="49" t="s">
        <v>12</v>
      </c>
      <c r="G7" s="49" t="s">
        <v>13</v>
      </c>
      <c r="H7" s="50" t="s">
        <v>14</v>
      </c>
      <c r="I7" s="51" t="s">
        <v>16</v>
      </c>
      <c r="J7" s="52" t="s">
        <v>17</v>
      </c>
      <c r="K7" s="52" t="s">
        <v>18</v>
      </c>
      <c r="L7" s="52" t="s">
        <v>19</v>
      </c>
      <c r="M7" s="52" t="s">
        <v>20</v>
      </c>
      <c r="N7" s="52" t="s">
        <v>21</v>
      </c>
      <c r="O7" s="50" t="s">
        <v>22</v>
      </c>
      <c r="P7" s="41" t="s">
        <v>23</v>
      </c>
    </row>
    <row r="8" spans="1:16" ht="45">
      <c r="A8" s="22">
        <v>1</v>
      </c>
      <c r="B8" s="25" t="s">
        <v>0</v>
      </c>
      <c r="C8" s="17" t="s">
        <v>31</v>
      </c>
      <c r="D8" s="43">
        <f>E8+F8+G8+H8+I8+J8+K8+L8+M8+N8+O8+P8</f>
        <v>38476179.410000004</v>
      </c>
      <c r="E8" s="19">
        <v>3126442.06</v>
      </c>
      <c r="F8" s="19">
        <v>3131854.95</v>
      </c>
      <c r="G8" s="19">
        <f>3145589.37+6830.25</f>
        <v>3152419.62</v>
      </c>
      <c r="H8" s="35">
        <v>3124157.35</v>
      </c>
      <c r="I8" s="35">
        <v>3143914.04</v>
      </c>
      <c r="J8" s="35">
        <f>3147242.87+1054.64</f>
        <v>3148297.5100000002</v>
      </c>
      <c r="K8" s="35">
        <v>3124248.73</v>
      </c>
      <c r="L8" s="35">
        <v>3352116.84</v>
      </c>
      <c r="M8" s="35">
        <f>3337080.5+41686.47</f>
        <v>3378766.97</v>
      </c>
      <c r="N8" s="35">
        <v>3276597.49</v>
      </c>
      <c r="O8" s="53">
        <f>3276288.14+1172.79</f>
        <v>3277460.93</v>
      </c>
      <c r="P8" s="54">
        <v>3239902.92</v>
      </c>
    </row>
    <row r="9" spans="1:16" ht="51" customHeight="1">
      <c r="A9" s="23">
        <v>2</v>
      </c>
      <c r="B9" s="26" t="s">
        <v>1</v>
      </c>
      <c r="C9" s="6" t="s">
        <v>32</v>
      </c>
      <c r="D9" s="44">
        <f>E9+F9+G9+H9+I9+J9+K9+L9+M9+N9+O9+P9</f>
        <v>11143762.420000002</v>
      </c>
      <c r="E9" s="15">
        <v>854515.19</v>
      </c>
      <c r="F9" s="15">
        <v>833766.33</v>
      </c>
      <c r="G9" s="15">
        <f>866511.53+45154.02</f>
        <v>911665.55</v>
      </c>
      <c r="H9" s="36">
        <v>864826.91</v>
      </c>
      <c r="I9" s="36">
        <v>856117.73</v>
      </c>
      <c r="J9" s="36">
        <f>846846.04+37932.57</f>
        <v>884778.61</v>
      </c>
      <c r="K9" s="36">
        <v>864622.08</v>
      </c>
      <c r="L9" s="36">
        <v>994616.74</v>
      </c>
      <c r="M9" s="36">
        <f>996604.11+32295.42</f>
        <v>1028899.53</v>
      </c>
      <c r="N9" s="36">
        <v>1004600.85</v>
      </c>
      <c r="O9" s="42">
        <v>1004955.44</v>
      </c>
      <c r="P9" s="55">
        <v>1040397.46</v>
      </c>
    </row>
    <row r="10" spans="1:16" ht="30">
      <c r="A10" s="23">
        <v>3</v>
      </c>
      <c r="B10" s="26" t="s">
        <v>6</v>
      </c>
      <c r="C10" s="6" t="s">
        <v>33</v>
      </c>
      <c r="D10" s="45">
        <f>E10+F10+G10+H10+I10+J10+K10+L10+M10+N10+O10+P10</f>
        <v>6120232.09</v>
      </c>
      <c r="E10" s="15">
        <v>502941.38</v>
      </c>
      <c r="F10" s="15">
        <v>501376.75</v>
      </c>
      <c r="G10" s="15">
        <f>490356.23+23775.44</f>
        <v>514131.67</v>
      </c>
      <c r="H10" s="36">
        <v>501600.5</v>
      </c>
      <c r="I10" s="36">
        <v>502629.7</v>
      </c>
      <c r="J10" s="36">
        <f>506217.77+16705.13</f>
        <v>522922.9</v>
      </c>
      <c r="K10" s="36">
        <v>502808.27</v>
      </c>
      <c r="L10" s="36">
        <v>510880.14</v>
      </c>
      <c r="M10" s="36">
        <f>476834.87+78195.7</f>
        <v>555030.57</v>
      </c>
      <c r="N10" s="36">
        <v>503056.5</v>
      </c>
      <c r="O10" s="42">
        <f>503018.36+187.65</f>
        <v>503206.01</v>
      </c>
      <c r="P10" s="55">
        <v>499647.7</v>
      </c>
    </row>
    <row r="11" spans="1:16" ht="40.5" customHeight="1">
      <c r="A11" s="23">
        <v>4</v>
      </c>
      <c r="B11" s="27" t="s">
        <v>2</v>
      </c>
      <c r="C11" s="7" t="s">
        <v>34</v>
      </c>
      <c r="D11" s="44">
        <f>E11+F11+G11+H11+I11+J11+K11+L11+M11+N11+O11+P11</f>
        <v>6324696.389999999</v>
      </c>
      <c r="E11" s="15">
        <v>511129.43</v>
      </c>
      <c r="F11" s="15">
        <v>507916.25</v>
      </c>
      <c r="G11" s="15">
        <f>534790.61+32899.8</f>
        <v>567690.41</v>
      </c>
      <c r="H11" s="36">
        <v>514317.52</v>
      </c>
      <c r="I11" s="36">
        <v>523326.16</v>
      </c>
      <c r="J11" s="36">
        <f>535103.95+56755.9</f>
        <v>591859.85</v>
      </c>
      <c r="K11" s="36">
        <v>535487.51</v>
      </c>
      <c r="L11" s="36">
        <v>518248.88</v>
      </c>
      <c r="M11" s="36">
        <f>517900.55+11167.22</f>
        <v>529067.77</v>
      </c>
      <c r="N11" s="36">
        <v>522601.78</v>
      </c>
      <c r="O11" s="42">
        <f>513300.19+9661.16</f>
        <v>522961.35</v>
      </c>
      <c r="P11" s="55">
        <v>480089.48</v>
      </c>
    </row>
    <row r="12" spans="1:16" ht="52.5" customHeight="1" thickBot="1">
      <c r="A12" s="24">
        <v>5</v>
      </c>
      <c r="B12" s="28" t="s">
        <v>5</v>
      </c>
      <c r="C12" s="11" t="s">
        <v>35</v>
      </c>
      <c r="D12" s="44">
        <f>E12+F12+G12+H12+I12+J12+K12+L12+M12+N12+O12+P12</f>
        <v>5846237.239999999</v>
      </c>
      <c r="E12" s="15">
        <v>489937.22</v>
      </c>
      <c r="F12" s="15">
        <v>490187.14</v>
      </c>
      <c r="G12" s="15">
        <f>475612.61+17363.33</f>
        <v>492975.94</v>
      </c>
      <c r="H12" s="15">
        <v>463853.01</v>
      </c>
      <c r="I12" s="15">
        <v>491152.24</v>
      </c>
      <c r="J12" s="15">
        <f>485220.28+34162.17</f>
        <v>519382.45</v>
      </c>
      <c r="K12" s="15">
        <v>445412.02</v>
      </c>
      <c r="L12" s="15">
        <v>498370.3</v>
      </c>
      <c r="M12" s="15">
        <f>503591.26+52090.15</f>
        <v>555681.41</v>
      </c>
      <c r="N12" s="15">
        <v>503233.32</v>
      </c>
      <c r="O12" s="42">
        <f>503036.62+2602.98</f>
        <v>505639.6</v>
      </c>
      <c r="P12" s="42">
        <v>390412.59</v>
      </c>
    </row>
    <row r="13" spans="1:16" ht="32.25" customHeight="1" thickBot="1">
      <c r="A13" s="33"/>
      <c r="B13" s="29" t="s">
        <v>8</v>
      </c>
      <c r="C13" s="30"/>
      <c r="D13" s="34">
        <f aca="true" t="shared" si="0" ref="D13:I13">SUM(D8:D12)</f>
        <v>67911107.55</v>
      </c>
      <c r="E13" s="31">
        <f t="shared" si="0"/>
        <v>5484965.279999999</v>
      </c>
      <c r="F13" s="31">
        <f t="shared" si="0"/>
        <v>5465101.42</v>
      </c>
      <c r="G13" s="31">
        <f t="shared" si="0"/>
        <v>5638883.19</v>
      </c>
      <c r="H13" s="14">
        <f t="shared" si="0"/>
        <v>5468755.289999999</v>
      </c>
      <c r="I13" s="14">
        <f t="shared" si="0"/>
        <v>5517139.87</v>
      </c>
      <c r="J13" s="31">
        <f aca="true" t="shared" si="1" ref="J13:P13">SUM(J8:J12)</f>
        <v>5667241.32</v>
      </c>
      <c r="K13" s="31">
        <f t="shared" si="1"/>
        <v>5472578.609999999</v>
      </c>
      <c r="L13" s="31">
        <f t="shared" si="1"/>
        <v>5874232.899999999</v>
      </c>
      <c r="M13" s="31">
        <f t="shared" si="1"/>
        <v>6047446.25</v>
      </c>
      <c r="N13" s="31">
        <f t="shared" si="1"/>
        <v>5810089.94</v>
      </c>
      <c r="O13" s="31">
        <f t="shared" si="1"/>
        <v>5814223.329999999</v>
      </c>
      <c r="P13" s="32">
        <f t="shared" si="1"/>
        <v>5650450.15</v>
      </c>
    </row>
    <row r="14" spans="1:4" ht="12.75">
      <c r="A14" s="1"/>
      <c r="B14" s="1"/>
      <c r="C14" s="1"/>
      <c r="D14" s="8"/>
    </row>
    <row r="15" spans="1:4" ht="12.75">
      <c r="A15" s="1"/>
      <c r="B15" s="1"/>
      <c r="C15" s="1"/>
      <c r="D15" s="8"/>
    </row>
    <row r="16" spans="1:4" ht="18">
      <c r="A16" s="1"/>
      <c r="B16" s="3" t="s">
        <v>30</v>
      </c>
      <c r="C16" s="1"/>
      <c r="D16" s="8"/>
    </row>
    <row r="17" spans="1:4" ht="12.75">
      <c r="A17" s="1"/>
      <c r="B17" s="1"/>
      <c r="C17" s="1"/>
      <c r="D17" s="8"/>
    </row>
    <row r="18" spans="1:4" ht="18">
      <c r="A18" s="1"/>
      <c r="B18" s="1"/>
      <c r="C18" s="3" t="s">
        <v>24</v>
      </c>
      <c r="D18" s="8"/>
    </row>
    <row r="19" spans="1:4" ht="13.5" thickBot="1">
      <c r="A19" s="1"/>
      <c r="B19" s="1"/>
      <c r="C19" s="1"/>
      <c r="D19" s="8"/>
    </row>
    <row r="20" spans="1:16" ht="75.75" thickBot="1">
      <c r="A20" s="4" t="s">
        <v>3</v>
      </c>
      <c r="B20" s="46" t="s">
        <v>4</v>
      </c>
      <c r="C20" s="47" t="s">
        <v>7</v>
      </c>
      <c r="D20" s="48" t="s">
        <v>39</v>
      </c>
      <c r="E20" s="49" t="s">
        <v>11</v>
      </c>
      <c r="F20" s="49" t="s">
        <v>12</v>
      </c>
      <c r="G20" s="49" t="s">
        <v>13</v>
      </c>
      <c r="H20" s="50" t="s">
        <v>14</v>
      </c>
      <c r="I20" s="51" t="s">
        <v>16</v>
      </c>
      <c r="J20" s="52" t="s">
        <v>17</v>
      </c>
      <c r="K20" s="52" t="s">
        <v>18</v>
      </c>
      <c r="L20" s="52" t="s">
        <v>19</v>
      </c>
      <c r="M20" s="52" t="s">
        <v>20</v>
      </c>
      <c r="N20" s="52" t="s">
        <v>21</v>
      </c>
      <c r="O20" s="50" t="s">
        <v>22</v>
      </c>
      <c r="P20" s="41" t="s">
        <v>23</v>
      </c>
    </row>
    <row r="21" spans="1:16" ht="30">
      <c r="A21" s="22">
        <v>1</v>
      </c>
      <c r="B21" s="25" t="s">
        <v>25</v>
      </c>
      <c r="C21" s="17" t="s">
        <v>36</v>
      </c>
      <c r="D21" s="43">
        <f>E21+F21+G21+H21+I21+J21+K21+L21+M21+N21+O21+P21</f>
        <v>3743751.71</v>
      </c>
      <c r="E21" s="19">
        <v>275126</v>
      </c>
      <c r="F21" s="19">
        <v>278380</v>
      </c>
      <c r="G21" s="19">
        <f>278781+403</f>
        <v>279184</v>
      </c>
      <c r="H21" s="19">
        <v>275112</v>
      </c>
      <c r="I21" s="19">
        <v>278402</v>
      </c>
      <c r="J21" s="35">
        <f>278116+482</f>
        <v>278598</v>
      </c>
      <c r="K21" s="35">
        <v>275056</v>
      </c>
      <c r="L21" s="35">
        <v>267405.71</v>
      </c>
      <c r="M21" s="35">
        <f>328011.87+34235</f>
        <v>362246.87</v>
      </c>
      <c r="N21" s="35">
        <v>403406.79</v>
      </c>
      <c r="O21" s="53">
        <f>424359.79+10560.96</f>
        <v>434920.75</v>
      </c>
      <c r="P21" s="54">
        <v>335913.59</v>
      </c>
    </row>
    <row r="22" spans="1:16" ht="30">
      <c r="A22" s="23">
        <v>2</v>
      </c>
      <c r="B22" s="26" t="s">
        <v>26</v>
      </c>
      <c r="C22" s="6" t="s">
        <v>37</v>
      </c>
      <c r="D22" s="44">
        <f>E22+F22+G22+H22+I22+J22+K22+L22+M22+N22+O22+P22</f>
        <v>1772683.65</v>
      </c>
      <c r="E22" s="15">
        <v>153093.96</v>
      </c>
      <c r="F22" s="15">
        <v>158249.1</v>
      </c>
      <c r="G22" s="15">
        <f>154981.1+1798.35</f>
        <v>156779.45</v>
      </c>
      <c r="H22" s="15">
        <v>154827.2</v>
      </c>
      <c r="I22" s="15">
        <v>157086.3</v>
      </c>
      <c r="J22" s="15">
        <f>140976.2+16274.45</f>
        <v>157250.65000000002</v>
      </c>
      <c r="K22" s="36">
        <v>154927.46</v>
      </c>
      <c r="L22" s="36">
        <v>111451</v>
      </c>
      <c r="M22" s="36">
        <f>139999.51+24235.9</f>
        <v>164235.41</v>
      </c>
      <c r="N22" s="36">
        <v>136293.92</v>
      </c>
      <c r="O22" s="42">
        <f>133168.88-26.7</f>
        <v>133142.18</v>
      </c>
      <c r="P22" s="55">
        <v>135347.02</v>
      </c>
    </row>
    <row r="23" spans="1:16" ht="15.75">
      <c r="A23" s="56"/>
      <c r="B23" s="57" t="s">
        <v>27</v>
      </c>
      <c r="C23" s="56"/>
      <c r="D23" s="44">
        <f>D22+D21</f>
        <v>5516435.359999999</v>
      </c>
      <c r="E23" s="69">
        <f>E22+E21</f>
        <v>428219.95999999996</v>
      </c>
      <c r="F23" s="69">
        <f aca="true" t="shared" si="2" ref="F23:P23">F22+F21</f>
        <v>436629.1</v>
      </c>
      <c r="G23" s="69">
        <f t="shared" si="2"/>
        <v>435963.45</v>
      </c>
      <c r="H23" s="69">
        <f t="shared" si="2"/>
        <v>429939.2</v>
      </c>
      <c r="I23" s="69">
        <f t="shared" si="2"/>
        <v>435488.3</v>
      </c>
      <c r="J23" s="69">
        <f t="shared" si="2"/>
        <v>435848.65</v>
      </c>
      <c r="K23" s="69">
        <f t="shared" si="2"/>
        <v>429983.45999999996</v>
      </c>
      <c r="L23" s="69">
        <f t="shared" si="2"/>
        <v>378856.71</v>
      </c>
      <c r="M23" s="69">
        <f t="shared" si="2"/>
        <v>526482.28</v>
      </c>
      <c r="N23" s="69">
        <f t="shared" si="2"/>
        <v>539700.71</v>
      </c>
      <c r="O23" s="69">
        <f t="shared" si="2"/>
        <v>568062.9299999999</v>
      </c>
      <c r="P23" s="69">
        <f t="shared" si="2"/>
        <v>471260.61</v>
      </c>
    </row>
    <row r="24" spans="1:16" ht="15.75">
      <c r="A24" s="58"/>
      <c r="B24" s="59"/>
      <c r="C24" s="58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5.75">
      <c r="A25" s="58"/>
      <c r="B25" s="59"/>
      <c r="C25" s="58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5.75">
      <c r="A26" s="58"/>
      <c r="B26" s="59"/>
      <c r="C26" s="5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5.75">
      <c r="A27" s="58"/>
      <c r="B27" s="59"/>
      <c r="C27" s="58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5.75">
      <c r="A28" s="58"/>
      <c r="B28" s="59"/>
      <c r="C28" s="58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5.75">
      <c r="A29" s="58"/>
      <c r="B29" s="59"/>
      <c r="C29" s="58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.75">
      <c r="A30" s="58"/>
      <c r="B30" s="59"/>
      <c r="C30" s="58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.75">
      <c r="A31" s="58"/>
      <c r="B31" s="59"/>
      <c r="C31" s="58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.75">
      <c r="A32" s="58"/>
      <c r="B32" s="59"/>
      <c r="C32" s="58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.75">
      <c r="A33" s="58"/>
      <c r="B33" s="59"/>
      <c r="C33" s="58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5.75">
      <c r="A34" s="58"/>
      <c r="B34" s="59"/>
      <c r="C34" s="58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5.75">
      <c r="A35" s="58"/>
      <c r="B35" s="59"/>
      <c r="C35" s="58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5.75">
      <c r="A36" s="58"/>
      <c r="B36" s="59"/>
      <c r="C36" s="5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5.75">
      <c r="A37" s="58"/>
      <c r="B37" s="59"/>
      <c r="C37" s="58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8"/>
    </row>
    <row r="40" spans="1:4" ht="18">
      <c r="A40" s="1"/>
      <c r="B40" s="3" t="s">
        <v>38</v>
      </c>
      <c r="C40" s="1"/>
      <c r="D40" s="1"/>
    </row>
    <row r="41" spans="1:4" ht="10.5" customHeight="1">
      <c r="A41" s="1"/>
      <c r="B41" s="3"/>
      <c r="C41" s="1"/>
      <c r="D41" s="1"/>
    </row>
    <row r="42" spans="1:2" ht="18">
      <c r="A42" s="3"/>
      <c r="B42" s="62" t="s">
        <v>28</v>
      </c>
    </row>
    <row r="43" spans="2:4" ht="18">
      <c r="B43" s="3"/>
      <c r="D43" s="10"/>
    </row>
    <row r="45" ht="13.5" thickBot="1">
      <c r="D45" s="9" t="s">
        <v>9</v>
      </c>
    </row>
    <row r="46" spans="1:16" ht="50.25" customHeight="1" thickBot="1">
      <c r="A46" s="4" t="s">
        <v>3</v>
      </c>
      <c r="B46" s="21" t="s">
        <v>4</v>
      </c>
      <c r="C46" s="5" t="s">
        <v>7</v>
      </c>
      <c r="D46" s="13" t="s">
        <v>15</v>
      </c>
      <c r="E46" s="16" t="s">
        <v>11</v>
      </c>
      <c r="F46" s="16" t="s">
        <v>12</v>
      </c>
      <c r="G46" s="16" t="s">
        <v>13</v>
      </c>
      <c r="H46" s="50" t="s">
        <v>14</v>
      </c>
      <c r="I46" s="72" t="s">
        <v>16</v>
      </c>
      <c r="J46" s="71" t="s">
        <v>17</v>
      </c>
      <c r="K46" s="39" t="s">
        <v>18</v>
      </c>
      <c r="L46" s="39" t="s">
        <v>19</v>
      </c>
      <c r="M46" s="52" t="s">
        <v>20</v>
      </c>
      <c r="N46" s="52" t="s">
        <v>21</v>
      </c>
      <c r="O46" s="38" t="s">
        <v>22</v>
      </c>
      <c r="P46" s="40" t="s">
        <v>23</v>
      </c>
    </row>
    <row r="47" spans="1:16" ht="46.5" thickBot="1">
      <c r="A47" s="37">
        <v>1</v>
      </c>
      <c r="B47" s="25" t="s">
        <v>0</v>
      </c>
      <c r="C47" s="17" t="s">
        <v>40</v>
      </c>
      <c r="D47" s="18">
        <f>E47+F47+G47+H47+I47+J47+K47+L47+M47+N47+O47+P47</f>
        <v>31202964</v>
      </c>
      <c r="E47" s="19">
        <v>3012380</v>
      </c>
      <c r="F47" s="19">
        <v>2474760</v>
      </c>
      <c r="G47" s="19">
        <v>2677120</v>
      </c>
      <c r="H47" s="19">
        <v>2509574</v>
      </c>
      <c r="I47" s="19">
        <v>2605030</v>
      </c>
      <c r="J47" s="19">
        <v>2573210</v>
      </c>
      <c r="K47" s="19">
        <v>2534080</v>
      </c>
      <c r="L47" s="19">
        <v>2552450</v>
      </c>
      <c r="M47" s="42">
        <v>2558900</v>
      </c>
      <c r="N47" s="42">
        <v>2496880</v>
      </c>
      <c r="O47" s="19">
        <v>2608580</v>
      </c>
      <c r="P47" s="19">
        <v>2600000</v>
      </c>
    </row>
    <row r="48" spans="1:16" ht="46.5" thickBot="1">
      <c r="A48" s="23">
        <v>2</v>
      </c>
      <c r="B48" s="26" t="s">
        <v>1</v>
      </c>
      <c r="C48" s="6" t="s">
        <v>41</v>
      </c>
      <c r="D48" s="18">
        <f>E48+F48+G48+H48+I48+J48+K48+L48+M48+N48+O48+P48</f>
        <v>14295860</v>
      </c>
      <c r="E48" s="15">
        <v>1088000</v>
      </c>
      <c r="F48" s="15">
        <v>1254860</v>
      </c>
      <c r="G48" s="15">
        <v>1173000</v>
      </c>
      <c r="H48" s="15">
        <v>1115000</v>
      </c>
      <c r="I48" s="15">
        <v>1218000</v>
      </c>
      <c r="J48" s="15">
        <v>1205000</v>
      </c>
      <c r="K48" s="15">
        <v>1187000</v>
      </c>
      <c r="L48" s="15">
        <v>1194000</v>
      </c>
      <c r="M48" s="42">
        <v>1189000</v>
      </c>
      <c r="N48" s="42">
        <v>1202000</v>
      </c>
      <c r="O48" s="15">
        <v>1224000</v>
      </c>
      <c r="P48" s="15">
        <v>1246000</v>
      </c>
    </row>
    <row r="49" spans="1:16" ht="31.5" thickBot="1">
      <c r="A49" s="23">
        <v>3</v>
      </c>
      <c r="B49" s="26" t="s">
        <v>6</v>
      </c>
      <c r="C49" s="6" t="s">
        <v>42</v>
      </c>
      <c r="D49" s="18">
        <f>E49+F49+G49+H49+I49+J49+K49+L49+M49+N49+O49+P49</f>
        <v>5879690</v>
      </c>
      <c r="E49" s="15">
        <v>468970</v>
      </c>
      <c r="F49" s="15">
        <v>467650</v>
      </c>
      <c r="G49" s="15">
        <v>469740</v>
      </c>
      <c r="H49" s="15">
        <v>469130</v>
      </c>
      <c r="I49" s="15">
        <v>479830</v>
      </c>
      <c r="J49" s="15">
        <v>510560</v>
      </c>
      <c r="K49" s="15">
        <v>496420</v>
      </c>
      <c r="L49" s="15">
        <v>515780</v>
      </c>
      <c r="M49" s="42">
        <v>502570</v>
      </c>
      <c r="N49" s="42">
        <v>494910</v>
      </c>
      <c r="O49" s="36">
        <v>495560</v>
      </c>
      <c r="P49" s="20">
        <v>508570</v>
      </c>
    </row>
    <row r="50" spans="1:16" ht="31.5" thickBot="1">
      <c r="A50" s="24">
        <v>4</v>
      </c>
      <c r="B50" s="27" t="s">
        <v>2</v>
      </c>
      <c r="C50" s="7" t="s">
        <v>43</v>
      </c>
      <c r="D50" s="18">
        <f>E50+F50+G50+H50+I50+J50+K50+L50+M50+N50+O50+P50</f>
        <v>5654106</v>
      </c>
      <c r="E50" s="63">
        <v>476770</v>
      </c>
      <c r="F50" s="63">
        <v>476220</v>
      </c>
      <c r="G50" s="63">
        <v>477180</v>
      </c>
      <c r="H50" s="63">
        <v>473066</v>
      </c>
      <c r="I50" s="63">
        <v>468730</v>
      </c>
      <c r="J50" s="63">
        <v>464000</v>
      </c>
      <c r="K50" s="63">
        <v>488100</v>
      </c>
      <c r="L50" s="63">
        <v>464910</v>
      </c>
      <c r="M50" s="42">
        <v>450610</v>
      </c>
      <c r="N50" s="42">
        <v>479840</v>
      </c>
      <c r="O50" s="64">
        <v>469840</v>
      </c>
      <c r="P50" s="65">
        <v>464840</v>
      </c>
    </row>
    <row r="51" spans="1:16" ht="45.75">
      <c r="A51" s="66">
        <v>5</v>
      </c>
      <c r="B51" s="28" t="s">
        <v>5</v>
      </c>
      <c r="C51" s="11" t="s">
        <v>44</v>
      </c>
      <c r="D51" s="18">
        <f>E51+F51+G51+H51+I51+J51+K51+L51+M51+N51+O51+P51</f>
        <v>4197810</v>
      </c>
      <c r="E51" s="42">
        <v>443000</v>
      </c>
      <c r="F51" s="42">
        <v>267210</v>
      </c>
      <c r="G51" s="42">
        <v>338290</v>
      </c>
      <c r="H51" s="42">
        <v>351470</v>
      </c>
      <c r="I51" s="42">
        <v>345820</v>
      </c>
      <c r="J51" s="42">
        <v>368270</v>
      </c>
      <c r="K51" s="42">
        <v>349850</v>
      </c>
      <c r="L51" s="42">
        <v>352690</v>
      </c>
      <c r="M51" s="42">
        <v>339100</v>
      </c>
      <c r="N51" s="42">
        <v>329720</v>
      </c>
      <c r="O51" s="42">
        <v>334900</v>
      </c>
      <c r="P51" s="42">
        <v>377490</v>
      </c>
    </row>
    <row r="52" spans="1:16" ht="15.75">
      <c r="A52" s="67"/>
      <c r="B52" s="68" t="s">
        <v>27</v>
      </c>
      <c r="C52" s="70"/>
      <c r="D52" s="73">
        <f>D47+D48+D49+D50+D51</f>
        <v>61230430</v>
      </c>
      <c r="E52" s="69">
        <f>E47+E48+E49+E50+E51</f>
        <v>5489120</v>
      </c>
      <c r="F52" s="69">
        <f aca="true" t="shared" si="3" ref="F52:P52">F47+F48+F49+F50+F51</f>
        <v>4940700</v>
      </c>
      <c r="G52" s="69">
        <f t="shared" si="3"/>
        <v>5135330</v>
      </c>
      <c r="H52" s="69">
        <f t="shared" si="3"/>
        <v>4918240</v>
      </c>
      <c r="I52" s="69">
        <f t="shared" si="3"/>
        <v>5117410</v>
      </c>
      <c r="J52" s="69">
        <f t="shared" si="3"/>
        <v>5121040</v>
      </c>
      <c r="K52" s="69">
        <f t="shared" si="3"/>
        <v>5055450</v>
      </c>
      <c r="L52" s="69">
        <f t="shared" si="3"/>
        <v>5079830</v>
      </c>
      <c r="M52" s="69">
        <f t="shared" si="3"/>
        <v>5040180</v>
      </c>
      <c r="N52" s="69">
        <f t="shared" si="3"/>
        <v>5003350</v>
      </c>
      <c r="O52" s="69">
        <f t="shared" si="3"/>
        <v>5132880</v>
      </c>
      <c r="P52" s="69">
        <f t="shared" si="3"/>
        <v>5196900</v>
      </c>
    </row>
    <row r="53" ht="12.75">
      <c r="J53" s="10"/>
    </row>
    <row r="54" ht="12.75">
      <c r="D54" s="10"/>
    </row>
    <row r="56" ht="12.75">
      <c r="D56" s="10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dd</cp:lastModifiedBy>
  <cp:lastPrinted>2015-06-22T12:18:55Z</cp:lastPrinted>
  <dcterms:created xsi:type="dcterms:W3CDTF">2006-08-21T12:16:09Z</dcterms:created>
  <dcterms:modified xsi:type="dcterms:W3CDTF">2020-01-17T09:04:55Z</dcterms:modified>
  <cp:category/>
  <cp:version/>
  <cp:contentType/>
  <cp:contentStatus/>
</cp:coreProperties>
</file>